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EXCEL_vyuka_2020\"/>
    </mc:Choice>
  </mc:AlternateContent>
  <bookViews>
    <workbookView xWindow="0" yWindow="0" windowWidth="23040" windowHeight="8904"/>
  </bookViews>
  <sheets>
    <sheet name="DYNTAB" sheetId="1" r:id="rId1"/>
    <sheet name="Základy" sheetId="2" r:id="rId2"/>
  </sheets>
  <definedNames>
    <definedName name="blok">Základy!$I$5:$K$25</definedName>
    <definedName name="mesic">OFFSET(DYNTAB!$B$10,0,0,COUNT(DYNTAB!$B:$B),1)</definedName>
    <definedName name="oblastdata1">INDEX(zdrojdat,MATCH(zacatek,mesic),2):INDEX(zdrojdat,MATCH(zacatek,mesic)+pocetmesicu-1,2)</definedName>
    <definedName name="oblastdata2">INDEX(zdrojdat,MATCH(zacatek,mesic),4):INDEX(zdrojdat,MATCH(zacatek,mesic)+pocetmesicu-1,4)</definedName>
    <definedName name="oblastmesice">INDEX(zdrojdat,MATCH(zacatek,mesic),1):INDEX(zdrojdat,MATCH(zacatek,mesic)+pocetmesicu-1,1)</definedName>
    <definedName name="pocetmesicu">DYNTAB!$E$4</definedName>
    <definedName name="zacatek">DYNTAB!$C$4</definedName>
    <definedName name="zdrojdat">OFFSET(DYNTAB!$B$10,0,0,COUNT(DYNTAB!$B:$B),COUNT(DYNTAB!$10:$10))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29" i="2" l="1" a="1"/>
  <c r="P29" i="2" s="1"/>
  <c r="N29" i="2"/>
  <c r="O23" i="2"/>
  <c r="O22" i="2"/>
  <c r="O21" i="2"/>
  <c r="S6" i="2" a="1"/>
  <c r="S7" i="2" s="1"/>
  <c r="N5" i="2"/>
  <c r="O7" i="2"/>
  <c r="O8" i="2"/>
  <c r="O9" i="2"/>
  <c r="O10" i="2"/>
  <c r="O11" i="2"/>
  <c r="O12" i="2"/>
  <c r="O13" i="2"/>
  <c r="O14" i="2"/>
  <c r="O15" i="2"/>
  <c r="O16" i="2"/>
  <c r="O17" i="2"/>
  <c r="O18" i="2"/>
  <c r="O6" i="2"/>
  <c r="O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5" i="2"/>
  <c r="P50" i="2" l="1"/>
  <c r="O45" i="2"/>
  <c r="P42" i="2"/>
  <c r="O37" i="2"/>
  <c r="P34" i="2"/>
  <c r="Q31" i="2"/>
  <c r="O50" i="2"/>
  <c r="P47" i="2"/>
  <c r="O42" i="2"/>
  <c r="Q36" i="2"/>
  <c r="P31" i="2"/>
  <c r="Q41" i="2"/>
  <c r="O31" i="2"/>
  <c r="P49" i="2"/>
  <c r="Q46" i="2"/>
  <c r="O44" i="2"/>
  <c r="P41" i="2"/>
  <c r="Q38" i="2"/>
  <c r="O36" i="2"/>
  <c r="P33" i="2"/>
  <c r="Q30" i="2"/>
  <c r="Q49" i="2"/>
  <c r="P44" i="2"/>
  <c r="O39" i="2"/>
  <c r="P36" i="2"/>
  <c r="O49" i="2"/>
  <c r="P46" i="2"/>
  <c r="Q43" i="2"/>
  <c r="O41" i="2"/>
  <c r="P38" i="2"/>
  <c r="Q35" i="2"/>
  <c r="O33" i="2"/>
  <c r="P30" i="2"/>
  <c r="Q47" i="2"/>
  <c r="Q39" i="2"/>
  <c r="O29" i="2"/>
  <c r="Q44" i="2"/>
  <c r="P39" i="2"/>
  <c r="O34" i="2"/>
  <c r="O47" i="2"/>
  <c r="Q33" i="2"/>
  <c r="Q48" i="2"/>
  <c r="O46" i="2"/>
  <c r="P43" i="2"/>
  <c r="Q40" i="2"/>
  <c r="O38" i="2"/>
  <c r="P35" i="2"/>
  <c r="Q32" i="2"/>
  <c r="O30" i="2"/>
  <c r="P48" i="2"/>
  <c r="Q45" i="2"/>
  <c r="O43" i="2"/>
  <c r="P40" i="2"/>
  <c r="Q37" i="2"/>
  <c r="O35" i="2"/>
  <c r="P32" i="2"/>
  <c r="Q29" i="2"/>
  <c r="Q50" i="2"/>
  <c r="O48" i="2"/>
  <c r="P45" i="2"/>
  <c r="Q42" i="2"/>
  <c r="O40" i="2"/>
  <c r="P37" i="2"/>
  <c r="Q34" i="2"/>
  <c r="O32" i="2"/>
  <c r="S12" i="2"/>
  <c r="S10" i="2"/>
  <c r="S9" i="2"/>
  <c r="S8" i="2"/>
  <c r="S14" i="2"/>
  <c r="S6" i="2"/>
  <c r="S13" i="2"/>
  <c r="S11" i="2"/>
  <c r="S15" i="2"/>
</calcChain>
</file>

<file path=xl/comments1.xml><?xml version="1.0" encoding="utf-8"?>
<comments xmlns="http://schemas.openxmlformats.org/spreadsheetml/2006/main">
  <authors>
    <author>synek</author>
  </authors>
  <commentList>
    <comment ref="N5" authorId="0" shapeId="0">
      <text>
        <r>
          <rPr>
            <b/>
            <sz val="9"/>
            <color indexed="81"/>
            <rFont val="Tahoma"/>
            <family val="2"/>
            <charset val="238"/>
          </rPr>
          <t>synek:</t>
        </r>
        <r>
          <rPr>
            <sz val="9"/>
            <color indexed="81"/>
            <rFont val="Tahoma"/>
            <family val="2"/>
            <charset val="238"/>
          </rPr>
          <t xml:space="preserve">
Funkce POZVYHLEDAT
=POZVYHLEDAT(CO;Oblast;Shoda)
Shoda: 0 - přesná shoda
Výsledek: číslo řádku v zadané oblasti (možno využít ve funkci INDEX)</t>
        </r>
      </text>
    </comment>
    <comment ref="O5" authorId="0" shapeId="0">
      <text>
        <r>
          <rPr>
            <b/>
            <sz val="9"/>
            <color indexed="81"/>
            <rFont val="Tahoma"/>
            <family val="2"/>
            <charset val="238"/>
          </rPr>
          <t>synek:</t>
        </r>
        <r>
          <rPr>
            <sz val="9"/>
            <color indexed="81"/>
            <rFont val="Tahoma"/>
            <family val="2"/>
            <charset val="238"/>
          </rPr>
          <t xml:space="preserve">
Funkce INDEX
=INDEX(Oblast;Řádek;Sloupec)
Zobrazí hodnotu z Oblast na příslušném Řádku a v zadaném Sloupci)</t>
        </r>
      </text>
    </comment>
    <comment ref="S6" authorId="0" shapeId="0">
      <text>
        <r>
          <rPr>
            <b/>
            <sz val="9"/>
            <color indexed="81"/>
            <rFont val="Tahoma"/>
            <family val="2"/>
            <charset val="238"/>
          </rPr>
          <t>synek:</t>
        </r>
        <r>
          <rPr>
            <sz val="9"/>
            <color indexed="81"/>
            <rFont val="Tahoma"/>
            <family val="2"/>
            <charset val="238"/>
          </rPr>
          <t xml:space="preserve">
POZOR! Vložem maticový vzorec!
CTRL + SHIFT + ENTER</t>
        </r>
      </text>
    </comment>
    <comment ref="O29" authorId="0" shapeId="0">
      <text>
        <r>
          <rPr>
            <b/>
            <sz val="9"/>
            <color indexed="81"/>
            <rFont val="Tahoma"/>
            <family val="2"/>
            <charset val="238"/>
          </rPr>
          <t>synek:</t>
        </r>
        <r>
          <rPr>
            <sz val="9"/>
            <color indexed="81"/>
            <rFont val="Tahoma"/>
            <family val="2"/>
            <charset val="238"/>
          </rPr>
          <t xml:space="preserve">
vložen maticový vzorec!
Označit stejně velkou oblast jako původní "blok"
CTRL + SHIFT + ENTER</t>
        </r>
      </text>
    </comment>
  </commentList>
</comments>
</file>

<file path=xl/sharedStrings.xml><?xml version="1.0" encoding="utf-8"?>
<sst xmlns="http://schemas.openxmlformats.org/spreadsheetml/2006/main" count="37" uniqueCount="37">
  <si>
    <t>Měsíc</t>
  </si>
  <si>
    <t>Počet pracovníků</t>
  </si>
  <si>
    <t>Náklady
v tis.</t>
  </si>
  <si>
    <t>Začátek</t>
  </si>
  <si>
    <t>Období</t>
  </si>
  <si>
    <t>Zisk</t>
  </si>
  <si>
    <t>leden 2019</t>
  </si>
  <si>
    <t>únor 2019</t>
  </si>
  <si>
    <t>březen 2019</t>
  </si>
  <si>
    <t>duben 2019</t>
  </si>
  <si>
    <t>květen 2019</t>
  </si>
  <si>
    <t>červen 2019</t>
  </si>
  <si>
    <t>červenec 2019</t>
  </si>
  <si>
    <t>srpen 2019</t>
  </si>
  <si>
    <t>září 2019</t>
  </si>
  <si>
    <t>říjen 2019</t>
  </si>
  <si>
    <t>listopad 2019</t>
  </si>
  <si>
    <t>prosinec 2019</t>
  </si>
  <si>
    <t>leden 2020</t>
  </si>
  <si>
    <t>únor 2020</t>
  </si>
  <si>
    <t>březen 2020</t>
  </si>
  <si>
    <t>duben 2020</t>
  </si>
  <si>
    <t>květen 2020</t>
  </si>
  <si>
    <t>červen 2020</t>
  </si>
  <si>
    <t>červenec 2020</t>
  </si>
  <si>
    <t>srpen 2020</t>
  </si>
  <si>
    <t>září 2020</t>
  </si>
  <si>
    <t>Funkce POSUN</t>
  </si>
  <si>
    <t>Funkce POZVYHLEDAT</t>
  </si>
  <si>
    <t>Funkce INDEX</t>
  </si>
  <si>
    <t>Vložení oblasti</t>
  </si>
  <si>
    <t>Zobrazení hodnoty z buňky H5 - posun vřádcích: 0, posun ve sloupcích: 0, zobrazen 1 řádek a 1 sloupec</t>
  </si>
  <si>
    <t>Zobrazení hodnoty z buňky H5 + 2, tj. buňka H7- posun vřádcích: 2, posun ve sloupcích: 0, pokud není nic: zobrazen 1 řádek a 1 sloupec</t>
  </si>
  <si>
    <t>Zobrazení hodnoty z buňky H5 + 2ř + 3sl, tj buňka K7- posun vřádcích: 2, posun ve sloupcích: 3, zobrazen 1 řádek a 1 sloupec</t>
  </si>
  <si>
    <t>Oblast I5:K25 pojmenovaná blok</t>
  </si>
  <si>
    <t>=SUMA(BLOK) - sečte hodnoty v oblasti "blok", tj I5:K25</t>
  </si>
  <si>
    <t>Vysvětlení použitých funkcí: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</si>
</sst>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mmm\ yyyy"/>
    <numFmt numFmtId="165" formatCode="mmmm\-yyyy"/>
  </numFmts>
  <fonts count="5" x14ac:knownFonts="1">
    <font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1"/>
      <color theme="3" tint="-0.249977111117893"/>
      <name val="Calibri"/>
      <family val="2"/>
      <charset val="238"/>
      <scheme val="minor"/>
    </font>
    <font>
      <b/>
      <sz val="18"/>
      <color theme="3" tint="-0.249977111117893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165" fontId="0" fillId="0" borderId="0" xfId="0" applyNumberFormat="1"/>
    <xf numFmtId="164" fontId="0" fillId="0" borderId="0" xfId="0" applyNumberFormat="1"/>
    <xf numFmtId="0" fontId="0" fillId="0" borderId="0" xfId="0" applyNumberFormat="1"/>
    <xf numFmtId="0" fontId="3" fillId="0" borderId="0" xfId="0" applyFont="1"/>
    <xf numFmtId="0" fontId="3" fillId="0" borderId="0" xfId="0" quotePrefix="1" applyFont="1"/>
    <xf numFmtId="0" fontId="4" fillId="0" borderId="0" xfId="0" applyFont="1"/>
    <xf numFmtId="165" fontId="0" fillId="2" borderId="0" xfId="0" applyNumberFormat="1" applyFill="1"/>
    <xf numFmtId="0" fontId="0" fillId="2" borderId="0" xfId="0" applyFill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Ekonomika podniku a pracovníci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DYNTAB!$C$9</c:f>
              <c:strCache>
                <c:ptCount val="1"/>
                <c:pt idx="0">
                  <c:v>Počet pracovníků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[0]!oblastmesice</c:f>
              <c:numCache>
                <c:formatCode>mmmm\-yyyy</c:formatCode>
                <c:ptCount val="4"/>
                <c:pt idx="0">
                  <c:v>43709</c:v>
                </c:pt>
                <c:pt idx="1">
                  <c:v>43739</c:v>
                </c:pt>
                <c:pt idx="2">
                  <c:v>43770</c:v>
                </c:pt>
                <c:pt idx="3">
                  <c:v>43800</c:v>
                </c:pt>
              </c:numCache>
            </c:numRef>
          </c:cat>
          <c:val>
            <c:numRef>
              <c:f>[0]!oblastdata1</c:f>
              <c:numCache>
                <c:formatCode>General</c:formatCode>
                <c:ptCount val="4"/>
                <c:pt idx="0">
                  <c:v>555</c:v>
                </c:pt>
                <c:pt idx="1">
                  <c:v>432</c:v>
                </c:pt>
                <c:pt idx="2">
                  <c:v>458</c:v>
                </c:pt>
                <c:pt idx="3">
                  <c:v>457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F89-4A1A-9319-2BF70D4F7EBB}"/>
            </c:ext>
          </c:extLst>
        </c:ser>
        <c:ser>
          <c:idx val="1"/>
          <c:order val="1"/>
          <c:tx>
            <c:strRef>
              <c:f>DYNTAB!$E$9</c:f>
              <c:strCache>
                <c:ptCount val="1"/>
                <c:pt idx="0">
                  <c:v>Zisk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[0]!oblastmesice</c:f>
              <c:numCache>
                <c:formatCode>mmmm\-yyyy</c:formatCode>
                <c:ptCount val="4"/>
                <c:pt idx="0">
                  <c:v>43709</c:v>
                </c:pt>
                <c:pt idx="1">
                  <c:v>43739</c:v>
                </c:pt>
                <c:pt idx="2">
                  <c:v>43770</c:v>
                </c:pt>
                <c:pt idx="3">
                  <c:v>43800</c:v>
                </c:pt>
              </c:numCache>
            </c:numRef>
          </c:cat>
          <c:val>
            <c:numRef>
              <c:f>[0]!oblastdata2</c:f>
              <c:numCache>
                <c:formatCode>General</c:formatCode>
                <c:ptCount val="4"/>
                <c:pt idx="0">
                  <c:v>1200</c:v>
                </c:pt>
                <c:pt idx="1">
                  <c:v>1200</c:v>
                </c:pt>
                <c:pt idx="2">
                  <c:v>1200</c:v>
                </c:pt>
                <c:pt idx="3">
                  <c:v>1200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F89-4A1A-9319-2BF70D4F7E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3474624"/>
        <c:axId val="663477576"/>
      </c:barChart>
      <c:dateAx>
        <c:axId val="663474624"/>
        <c:scaling>
          <c:orientation val="minMax"/>
        </c:scaling>
        <c:delete val="0"/>
        <c:axPos val="b"/>
        <c:numFmt formatCode="mmmm\-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663477576"/>
        <c:crosses val="autoZero"/>
        <c:auto val="1"/>
        <c:lblOffset val="100"/>
        <c:baseTimeUnit val="months"/>
      </c:dateAx>
      <c:valAx>
        <c:axId val="663477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663474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899160</xdr:colOff>
      <xdr:row>20</xdr:row>
      <xdr:rowOff>64770</xdr:rowOff>
    </xdr:from>
    <xdr:to>
      <xdr:col>16</xdr:col>
      <xdr:colOff>342900</xdr:colOff>
      <xdr:row>35</xdr:row>
      <xdr:rowOff>64770</xdr:rowOff>
    </xdr:to>
    <xdr:graphicFrame macro="">
      <xdr:nvGraphicFramePr>
        <xdr:cNvPr id="5" name="Graf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411480</xdr:colOff>
      <xdr:row>4</xdr:row>
      <xdr:rowOff>83820</xdr:rowOff>
    </xdr:from>
    <xdr:to>
      <xdr:col>17</xdr:col>
      <xdr:colOff>487680</xdr:colOff>
      <xdr:row>19</xdr:row>
      <xdr:rowOff>129540</xdr:rowOff>
    </xdr:to>
    <xdr:sp macro="" textlink="">
      <xdr:nvSpPr>
        <xdr:cNvPr id="6" name="TextovéPole 5"/>
        <xdr:cNvSpPr txBox="1"/>
      </xdr:nvSpPr>
      <xdr:spPr>
        <a:xfrm>
          <a:off x="5242560" y="815340"/>
          <a:ext cx="7894320" cy="27889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cs-CZ" sz="1100"/>
            <a:t>Dynamická oblast - vytvoření pomocí funkce POSUN - uložit VZORCE,</a:t>
          </a:r>
          <a:r>
            <a:rPr lang="cs-CZ" sz="1100" baseline="0"/>
            <a:t> nazvat mesic</a:t>
          </a:r>
        </a:p>
        <a:p>
          <a:r>
            <a:rPr lang="cs-CZ" sz="1100" baseline="0"/>
            <a:t>Ověření dat - C4 - seznam, zdroj dat - vzorec mesic (vybrat po stisku F3, příp. vzorce - použít ve vzorci)</a:t>
          </a:r>
        </a:p>
        <a:p>
          <a:r>
            <a:rPr lang="cs-CZ" sz="1100" baseline="0"/>
            <a:t>Ověření dat - E4 - seznam - zadat z klávesnice, hodnoty oddělit středníkem (počet zobrazovaných měsíců</a:t>
          </a:r>
        </a:p>
        <a:p>
          <a:r>
            <a:rPr lang="cs-CZ" sz="1100" baseline="0"/>
            <a:t>Pojmenovat buňku C4 zacatek</a:t>
          </a:r>
        </a:p>
        <a:p>
          <a:r>
            <a:rPr lang="cs-CZ" sz="1100" baseline="0"/>
            <a:t>Pojmenovat buňku E4 pocetmesicu</a:t>
          </a:r>
        </a:p>
        <a:p>
          <a:r>
            <a:rPr lang="cs-CZ" sz="1100" baseline="0"/>
            <a:t>Zdroj dat pro graf: zdrojdat - pomocí funkce POSUN - uložit do VZORCE, nazvat zdrojdat</a:t>
          </a:r>
        </a:p>
        <a:p>
          <a:r>
            <a:rPr lang="cs-CZ" sz="1100" baseline="0"/>
            <a:t>Data pro graf - pomocí funkce INDEX: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cs-CZ" sz="1100" baseline="0"/>
            <a:t>oblastmesice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cs-CZ" sz="1100" baseline="0"/>
            <a:t>oblastdata1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cs-CZ" sz="1100" baseline="0"/>
            <a:t>oblastdata2</a:t>
          </a:r>
        </a:p>
        <a:p>
          <a:r>
            <a:rPr lang="cs-CZ" sz="1100"/>
            <a:t>mesic:</a:t>
          </a:r>
          <a:r>
            <a:rPr lang="cs-CZ" sz="1100" baseline="0"/>
            <a:t> =POSUN(List1!$B$10;0;0;POČET(List1!$B:$B);1)</a:t>
          </a:r>
        </a:p>
        <a:p>
          <a:r>
            <a:rPr lang="cs-CZ" sz="1100" baseline="0"/>
            <a:t>zdrojdat: =POSUN(List1!$B$10;0;0;POČET(List1!$B:$B);POČET(List1!$10:$10))</a:t>
          </a:r>
        </a:p>
        <a:p>
          <a:r>
            <a:rPr lang="cs-CZ" sz="1100"/>
            <a:t>oblastmesice: =INDEX(zdrojdat;POZVYHLEDAT(zacatek;mesic);1):INDEX(zdrojdat;POZVYHLEDAT(zacatek;mesic)+pocetmesicu-1;1)</a:t>
          </a:r>
        </a:p>
        <a:p>
          <a:r>
            <a:rPr lang="cs-CZ" sz="1100"/>
            <a:t>oblastdata1: =INDEX(zdrojdat;POZVYHLEDAT(zacatek;mesic);2):INDEX(zdrojdat;POZVYHLEDAT(zacatek;mesic)+pocetmesicu-1;2)</a:t>
          </a:r>
        </a:p>
        <a:p>
          <a:r>
            <a:rPr lang="cs-CZ" sz="1100"/>
            <a:t>oblastdata2: =INDEX(zdrojdat;POZVYHLEDAT(zacatek;mesic);4):INDEX(zdrojdat;POZVYHLEDAT(zacatek;mesic)+pocetmesicu-1;4)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G37"/>
  <sheetViews>
    <sheetView tabSelected="1" topLeftCell="A9" workbookViewId="0">
      <selection activeCell="S33" sqref="S32:S33"/>
    </sheetView>
  </sheetViews>
  <sheetFormatPr defaultRowHeight="14.4" x14ac:dyDescent="0.3"/>
  <cols>
    <col min="2" max="4" width="17.5546875" customWidth="1"/>
    <col min="7" max="7" width="16.21875" customWidth="1"/>
  </cols>
  <sheetData>
    <row r="4" spans="2:7" x14ac:dyDescent="0.3">
      <c r="B4" t="s">
        <v>3</v>
      </c>
      <c r="C4" s="7">
        <v>43709</v>
      </c>
      <c r="D4" t="s">
        <v>4</v>
      </c>
      <c r="E4" s="8">
        <v>4</v>
      </c>
    </row>
    <row r="9" spans="2:7" x14ac:dyDescent="0.3">
      <c r="B9" t="s">
        <v>0</v>
      </c>
      <c r="C9" t="s">
        <v>1</v>
      </c>
      <c r="D9" t="s">
        <v>2</v>
      </c>
      <c r="E9" t="s">
        <v>5</v>
      </c>
    </row>
    <row r="10" spans="2:7" x14ac:dyDescent="0.3">
      <c r="B10" s="1">
        <v>43466</v>
      </c>
      <c r="C10">
        <v>145</v>
      </c>
      <c r="D10">
        <v>6666</v>
      </c>
      <c r="E10">
        <v>1200</v>
      </c>
      <c r="G10" s="2"/>
    </row>
    <row r="11" spans="2:7" x14ac:dyDescent="0.3">
      <c r="B11" s="1">
        <v>43497</v>
      </c>
      <c r="C11">
        <v>152</v>
      </c>
      <c r="D11">
        <v>5446</v>
      </c>
      <c r="E11">
        <v>1200</v>
      </c>
      <c r="G11" s="2"/>
    </row>
    <row r="12" spans="2:7" x14ac:dyDescent="0.3">
      <c r="B12" s="1">
        <v>43525</v>
      </c>
      <c r="C12">
        <v>455</v>
      </c>
      <c r="D12">
        <v>7500</v>
      </c>
      <c r="E12">
        <v>1200</v>
      </c>
      <c r="G12" s="2"/>
    </row>
    <row r="13" spans="2:7" x14ac:dyDescent="0.3">
      <c r="B13" s="1">
        <v>43556</v>
      </c>
      <c r="C13">
        <v>245</v>
      </c>
      <c r="D13">
        <v>4587</v>
      </c>
      <c r="E13">
        <v>1200</v>
      </c>
      <c r="G13" s="2"/>
    </row>
    <row r="14" spans="2:7" x14ac:dyDescent="0.3">
      <c r="B14" s="1">
        <v>43586</v>
      </c>
      <c r="C14">
        <v>236</v>
      </c>
      <c r="D14">
        <v>4554</v>
      </c>
      <c r="E14">
        <v>1200</v>
      </c>
      <c r="G14" s="2"/>
    </row>
    <row r="15" spans="2:7" x14ac:dyDescent="0.3">
      <c r="B15" s="1">
        <v>43617</v>
      </c>
      <c r="C15">
        <v>258</v>
      </c>
      <c r="D15">
        <v>6325</v>
      </c>
      <c r="E15">
        <v>1200</v>
      </c>
      <c r="G15" s="2"/>
    </row>
    <row r="16" spans="2:7" x14ac:dyDescent="0.3">
      <c r="B16" s="1">
        <v>43647</v>
      </c>
      <c r="C16">
        <v>569</v>
      </c>
      <c r="D16">
        <v>5544</v>
      </c>
      <c r="E16">
        <v>1200</v>
      </c>
      <c r="G16" s="2"/>
    </row>
    <row r="17" spans="2:7" x14ac:dyDescent="0.3">
      <c r="B17" s="1">
        <v>43678</v>
      </c>
      <c r="C17">
        <v>541</v>
      </c>
      <c r="D17">
        <v>5787</v>
      </c>
      <c r="E17">
        <v>1200</v>
      </c>
      <c r="G17" s="2"/>
    </row>
    <row r="18" spans="2:7" x14ac:dyDescent="0.3">
      <c r="B18" s="1">
        <v>43709</v>
      </c>
      <c r="C18">
        <v>555</v>
      </c>
      <c r="D18">
        <v>4587</v>
      </c>
      <c r="E18">
        <v>1200</v>
      </c>
      <c r="G18" s="2"/>
    </row>
    <row r="19" spans="2:7" x14ac:dyDescent="0.3">
      <c r="B19" s="1">
        <v>43739</v>
      </c>
      <c r="C19">
        <v>432</v>
      </c>
      <c r="D19">
        <v>5632</v>
      </c>
      <c r="E19">
        <v>1200</v>
      </c>
      <c r="G19" s="2"/>
    </row>
    <row r="20" spans="2:7" x14ac:dyDescent="0.3">
      <c r="B20" s="1">
        <v>43770</v>
      </c>
      <c r="C20">
        <v>458</v>
      </c>
      <c r="D20">
        <v>4789</v>
      </c>
      <c r="E20">
        <v>1200</v>
      </c>
      <c r="G20" s="2"/>
    </row>
    <row r="21" spans="2:7" x14ac:dyDescent="0.3">
      <c r="B21" s="1">
        <v>43800</v>
      </c>
      <c r="C21">
        <v>457</v>
      </c>
      <c r="D21">
        <v>5444</v>
      </c>
      <c r="E21">
        <v>1200</v>
      </c>
      <c r="G21" s="2"/>
    </row>
    <row r="22" spans="2:7" x14ac:dyDescent="0.3">
      <c r="B22" s="1">
        <v>43831</v>
      </c>
      <c r="C22">
        <v>563</v>
      </c>
      <c r="D22">
        <v>6542</v>
      </c>
      <c r="E22">
        <v>1200</v>
      </c>
      <c r="G22" s="2"/>
    </row>
    <row r="23" spans="2:7" x14ac:dyDescent="0.3">
      <c r="B23" s="1">
        <v>43862</v>
      </c>
      <c r="C23">
        <v>669</v>
      </c>
      <c r="D23">
        <v>7640</v>
      </c>
      <c r="E23">
        <v>1200</v>
      </c>
      <c r="G23" s="2"/>
    </row>
    <row r="24" spans="2:7" x14ac:dyDescent="0.3">
      <c r="B24" s="1">
        <v>43891</v>
      </c>
      <c r="C24">
        <v>775</v>
      </c>
      <c r="D24">
        <v>8738</v>
      </c>
      <c r="E24">
        <v>1200</v>
      </c>
      <c r="G24" s="2"/>
    </row>
    <row r="25" spans="2:7" x14ac:dyDescent="0.3">
      <c r="B25" s="1">
        <v>43922</v>
      </c>
      <c r="C25">
        <v>881</v>
      </c>
      <c r="D25">
        <v>9836</v>
      </c>
      <c r="E25">
        <v>1200</v>
      </c>
      <c r="G25" s="2"/>
    </row>
    <row r="26" spans="2:7" x14ac:dyDescent="0.3">
      <c r="B26" s="1">
        <v>43952</v>
      </c>
      <c r="C26">
        <v>987</v>
      </c>
      <c r="D26">
        <v>10934</v>
      </c>
      <c r="E26">
        <v>1200</v>
      </c>
      <c r="G26" s="2"/>
    </row>
    <row r="27" spans="2:7" x14ac:dyDescent="0.3">
      <c r="B27" s="1">
        <v>43983</v>
      </c>
      <c r="C27">
        <v>1093</v>
      </c>
      <c r="D27">
        <v>12032</v>
      </c>
      <c r="E27">
        <v>1200</v>
      </c>
      <c r="G27" s="2"/>
    </row>
    <row r="28" spans="2:7" x14ac:dyDescent="0.3">
      <c r="B28" s="1">
        <v>44013</v>
      </c>
      <c r="C28">
        <v>254</v>
      </c>
      <c r="D28">
        <v>4561</v>
      </c>
      <c r="E28">
        <v>1200</v>
      </c>
      <c r="G28" s="2"/>
    </row>
    <row r="29" spans="2:7" x14ac:dyDescent="0.3">
      <c r="B29" s="1">
        <v>44044</v>
      </c>
      <c r="C29">
        <v>451</v>
      </c>
      <c r="D29">
        <v>4574</v>
      </c>
      <c r="E29">
        <v>1200</v>
      </c>
      <c r="G29" s="2"/>
    </row>
    <row r="30" spans="2:7" x14ac:dyDescent="0.3">
      <c r="B30" s="1">
        <v>44075</v>
      </c>
      <c r="C30">
        <v>211</v>
      </c>
      <c r="D30">
        <v>1541</v>
      </c>
      <c r="E30">
        <v>1200</v>
      </c>
      <c r="G30" s="2"/>
    </row>
    <row r="31" spans="2:7" x14ac:dyDescent="0.3">
      <c r="B31" s="1"/>
      <c r="G31" s="2"/>
    </row>
    <row r="32" spans="2:7" x14ac:dyDescent="0.3">
      <c r="B32" s="1"/>
      <c r="G32" s="2"/>
    </row>
    <row r="33" spans="2:7" x14ac:dyDescent="0.3">
      <c r="B33" s="1"/>
      <c r="G33" s="2"/>
    </row>
    <row r="34" spans="2:7" x14ac:dyDescent="0.3">
      <c r="B34" s="1"/>
      <c r="G34" s="2"/>
    </row>
    <row r="35" spans="2:7" x14ac:dyDescent="0.3">
      <c r="B35" s="1"/>
      <c r="G35" s="2"/>
    </row>
    <row r="36" spans="2:7" x14ac:dyDescent="0.3">
      <c r="B36" s="1"/>
      <c r="G36" s="2"/>
    </row>
    <row r="37" spans="2:7" x14ac:dyDescent="0.3">
      <c r="B37" s="1"/>
      <c r="G37" s="2"/>
    </row>
  </sheetData>
  <dataValidations count="2">
    <dataValidation type="list" allowBlank="1" showInputMessage="1" showErrorMessage="1" sqref="C4">
      <formula1>mesic</formula1>
    </dataValidation>
    <dataValidation type="list" allowBlank="1" showInputMessage="1" showErrorMessage="1" sqref="E4">
      <formula1>"1,2,3,4,5,6,12,18,24"</formula1>
    </dataValidation>
  </dataValidation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S50"/>
  <sheetViews>
    <sheetView topLeftCell="G1" workbookViewId="0">
      <selection activeCell="N13" sqref="N13"/>
    </sheetView>
  </sheetViews>
  <sheetFormatPr defaultRowHeight="14.4" x14ac:dyDescent="0.3"/>
  <cols>
    <col min="2" max="2" width="15.88671875" customWidth="1"/>
    <col min="7" max="7" width="16.33203125" customWidth="1"/>
    <col min="8" max="8" width="19.6640625" customWidth="1"/>
    <col min="14" max="14" width="23.5546875" customWidth="1"/>
    <col min="15" max="15" width="20" customWidth="1"/>
    <col min="16" max="17" width="17.5546875" bestFit="1" customWidth="1"/>
    <col min="19" max="19" width="17.5546875" bestFit="1" customWidth="1"/>
  </cols>
  <sheetData>
    <row r="1" spans="2:19" x14ac:dyDescent="0.3">
      <c r="B1" s="1">
        <v>43678</v>
      </c>
    </row>
    <row r="2" spans="2:19" ht="23.4" x14ac:dyDescent="0.45">
      <c r="G2" s="6" t="s">
        <v>36</v>
      </c>
    </row>
    <row r="4" spans="2:19" x14ac:dyDescent="0.3">
      <c r="N4" s="4" t="s">
        <v>28</v>
      </c>
      <c r="O4" s="4" t="s">
        <v>29</v>
      </c>
      <c r="S4" s="4" t="s">
        <v>30</v>
      </c>
    </row>
    <row r="5" spans="2:19" x14ac:dyDescent="0.3">
      <c r="B5" s="1">
        <v>43466</v>
      </c>
      <c r="C5">
        <v>145</v>
      </c>
      <c r="D5">
        <v>6666</v>
      </c>
      <c r="E5">
        <v>1200</v>
      </c>
      <c r="G5" t="str">
        <f>TEXT(B5,"mmmm rrrr")</f>
        <v>leden 2019</v>
      </c>
      <c r="H5" t="s">
        <v>6</v>
      </c>
      <c r="I5">
        <v>145</v>
      </c>
      <c r="J5">
        <v>6666</v>
      </c>
      <c r="K5">
        <v>1200</v>
      </c>
      <c r="N5">
        <f>MATCH($B$1,$B$5:$B$25,0)</f>
        <v>8</v>
      </c>
      <c r="O5">
        <f>INDEX(B5:K25,N5,10)</f>
        <v>1200</v>
      </c>
    </row>
    <row r="6" spans="2:19" x14ac:dyDescent="0.3">
      <c r="B6" s="1">
        <v>43497</v>
      </c>
      <c r="C6">
        <v>152</v>
      </c>
      <c r="D6">
        <v>5446</v>
      </c>
      <c r="E6">
        <v>1200</v>
      </c>
      <c r="G6" t="str">
        <f t="shared" ref="G6:G25" si="0">TEXT(B6,"mmmm rrrr")</f>
        <v>únor 2019</v>
      </c>
      <c r="H6" t="s">
        <v>7</v>
      </c>
      <c r="I6">
        <v>152</v>
      </c>
      <c r="J6">
        <v>5446</v>
      </c>
      <c r="K6">
        <v>1200</v>
      </c>
      <c r="O6" s="3" t="str">
        <f>INDEX($B$5:$K$25,$N$5+Q6,7)</f>
        <v>srpen 2019</v>
      </c>
      <c r="Q6">
        <v>0</v>
      </c>
      <c r="S6" s="3" t="str">
        <f t="array" ref="S6:S15">INDEX($B$5:$K$25,$N$5,7):INDEX($B$5:$K$25,$N$5+10-1,7)</f>
        <v>srpen 2019</v>
      </c>
    </row>
    <row r="7" spans="2:19" x14ac:dyDescent="0.3">
      <c r="B7" s="1">
        <v>43525</v>
      </c>
      <c r="C7">
        <v>455</v>
      </c>
      <c r="D7">
        <v>7500</v>
      </c>
      <c r="E7">
        <v>1200</v>
      </c>
      <c r="G7" t="str">
        <f t="shared" si="0"/>
        <v>březen 2019</v>
      </c>
      <c r="H7" t="s">
        <v>8</v>
      </c>
      <c r="I7">
        <v>455</v>
      </c>
      <c r="J7">
        <v>7500</v>
      </c>
      <c r="K7">
        <v>800</v>
      </c>
      <c r="O7" s="3" t="str">
        <f t="shared" ref="O7:O18" si="1">INDEX($B$5:$K$25,$N$5+Q7,7)</f>
        <v>září 2019</v>
      </c>
      <c r="Q7">
        <v>1</v>
      </c>
      <c r="S7" t="str">
        <v>září 2019</v>
      </c>
    </row>
    <row r="8" spans="2:19" x14ac:dyDescent="0.3">
      <c r="B8" s="1">
        <v>43556</v>
      </c>
      <c r="C8">
        <v>245</v>
      </c>
      <c r="D8">
        <v>4587</v>
      </c>
      <c r="E8">
        <v>1200</v>
      </c>
      <c r="G8" t="str">
        <f t="shared" si="0"/>
        <v>duben 2019</v>
      </c>
      <c r="H8" t="s">
        <v>9</v>
      </c>
      <c r="I8">
        <v>245</v>
      </c>
      <c r="J8">
        <v>4587</v>
      </c>
      <c r="K8">
        <v>1200</v>
      </c>
      <c r="O8" s="3" t="str">
        <f t="shared" si="1"/>
        <v>říjen 2019</v>
      </c>
      <c r="Q8">
        <v>2</v>
      </c>
      <c r="S8" t="str">
        <v>říjen 2019</v>
      </c>
    </row>
    <row r="9" spans="2:19" x14ac:dyDescent="0.3">
      <c r="B9" s="1">
        <v>43586</v>
      </c>
      <c r="C9">
        <v>236</v>
      </c>
      <c r="D9">
        <v>4554</v>
      </c>
      <c r="E9">
        <v>1200</v>
      </c>
      <c r="G9" t="str">
        <f t="shared" si="0"/>
        <v>květen 2019</v>
      </c>
      <c r="H9" t="s">
        <v>10</v>
      </c>
      <c r="I9">
        <v>236</v>
      </c>
      <c r="J9">
        <v>4554</v>
      </c>
      <c r="K9">
        <v>1200</v>
      </c>
      <c r="O9" s="3" t="str">
        <f t="shared" si="1"/>
        <v>listopad 2019</v>
      </c>
      <c r="Q9">
        <v>3</v>
      </c>
      <c r="S9" t="str">
        <v>listopad 2019</v>
      </c>
    </row>
    <row r="10" spans="2:19" x14ac:dyDescent="0.3">
      <c r="B10" s="1">
        <v>43617</v>
      </c>
      <c r="C10">
        <v>258</v>
      </c>
      <c r="D10">
        <v>6325</v>
      </c>
      <c r="E10">
        <v>1200</v>
      </c>
      <c r="G10" t="str">
        <f t="shared" si="0"/>
        <v>červen 2019</v>
      </c>
      <c r="H10" t="s">
        <v>11</v>
      </c>
      <c r="I10">
        <v>258</v>
      </c>
      <c r="J10">
        <v>6325</v>
      </c>
      <c r="K10">
        <v>1200</v>
      </c>
      <c r="O10" s="3" t="str">
        <f t="shared" si="1"/>
        <v>prosinec 2019</v>
      </c>
      <c r="Q10">
        <v>4</v>
      </c>
      <c r="S10" t="str">
        <v>prosinec 2019</v>
      </c>
    </row>
    <row r="11" spans="2:19" x14ac:dyDescent="0.3">
      <c r="B11" s="1">
        <v>43647</v>
      </c>
      <c r="C11">
        <v>569</v>
      </c>
      <c r="D11">
        <v>5544</v>
      </c>
      <c r="E11">
        <v>1200</v>
      </c>
      <c r="G11" t="str">
        <f t="shared" si="0"/>
        <v>červenec 2019</v>
      </c>
      <c r="H11" t="s">
        <v>12</v>
      </c>
      <c r="I11">
        <v>569</v>
      </c>
      <c r="J11">
        <v>5544</v>
      </c>
      <c r="K11">
        <v>1200</v>
      </c>
      <c r="O11" s="3" t="str">
        <f t="shared" si="1"/>
        <v>leden 2020</v>
      </c>
      <c r="Q11">
        <v>5</v>
      </c>
      <c r="S11" t="str">
        <v>leden 2020</v>
      </c>
    </row>
    <row r="12" spans="2:19" x14ac:dyDescent="0.3">
      <c r="B12" s="1">
        <v>43678</v>
      </c>
      <c r="C12">
        <v>541</v>
      </c>
      <c r="D12">
        <v>5787</v>
      </c>
      <c r="E12">
        <v>1200</v>
      </c>
      <c r="G12" t="str">
        <f t="shared" si="0"/>
        <v>srpen 2019</v>
      </c>
      <c r="H12" t="s">
        <v>13</v>
      </c>
      <c r="I12">
        <v>541</v>
      </c>
      <c r="J12">
        <v>5787</v>
      </c>
      <c r="K12">
        <v>1200</v>
      </c>
      <c r="O12" s="3" t="str">
        <f t="shared" si="1"/>
        <v>únor 2020</v>
      </c>
      <c r="Q12">
        <v>6</v>
      </c>
      <c r="S12" t="str">
        <v>únor 2020</v>
      </c>
    </row>
    <row r="13" spans="2:19" x14ac:dyDescent="0.3">
      <c r="B13" s="1">
        <v>43709</v>
      </c>
      <c r="C13">
        <v>555</v>
      </c>
      <c r="D13">
        <v>4587</v>
      </c>
      <c r="E13">
        <v>1200</v>
      </c>
      <c r="G13" t="str">
        <f t="shared" si="0"/>
        <v>září 2019</v>
      </c>
      <c r="H13" t="s">
        <v>14</v>
      </c>
      <c r="I13">
        <v>555</v>
      </c>
      <c r="J13">
        <v>4587</v>
      </c>
      <c r="K13">
        <v>1200</v>
      </c>
      <c r="O13" s="3" t="str">
        <f t="shared" si="1"/>
        <v>březen 2020</v>
      </c>
      <c r="Q13">
        <v>7</v>
      </c>
      <c r="S13" t="str">
        <v>březen 2020</v>
      </c>
    </row>
    <row r="14" spans="2:19" x14ac:dyDescent="0.3">
      <c r="B14" s="1">
        <v>43739</v>
      </c>
      <c r="C14">
        <v>432</v>
      </c>
      <c r="D14">
        <v>5632</v>
      </c>
      <c r="E14">
        <v>1200</v>
      </c>
      <c r="G14" t="str">
        <f t="shared" si="0"/>
        <v>říjen 2019</v>
      </c>
      <c r="H14" t="s">
        <v>15</v>
      </c>
      <c r="I14">
        <v>432</v>
      </c>
      <c r="J14">
        <v>5632</v>
      </c>
      <c r="K14">
        <v>1200</v>
      </c>
      <c r="O14" s="3" t="str">
        <f t="shared" si="1"/>
        <v>duben 2020</v>
      </c>
      <c r="Q14">
        <v>8</v>
      </c>
      <c r="S14" t="str">
        <v>duben 2020</v>
      </c>
    </row>
    <row r="15" spans="2:19" x14ac:dyDescent="0.3">
      <c r="B15" s="1">
        <v>43770</v>
      </c>
      <c r="C15">
        <v>458</v>
      </c>
      <c r="D15">
        <v>4789</v>
      </c>
      <c r="E15">
        <v>1200</v>
      </c>
      <c r="G15" t="str">
        <f t="shared" si="0"/>
        <v>listopad 2019</v>
      </c>
      <c r="H15" t="s">
        <v>16</v>
      </c>
      <c r="I15">
        <v>458</v>
      </c>
      <c r="J15">
        <v>4789</v>
      </c>
      <c r="K15">
        <v>1200</v>
      </c>
      <c r="O15" s="3" t="str">
        <f t="shared" si="1"/>
        <v>květen 2020</v>
      </c>
      <c r="Q15">
        <v>9</v>
      </c>
      <c r="S15" t="str">
        <v>květen 2020</v>
      </c>
    </row>
    <row r="16" spans="2:19" x14ac:dyDescent="0.3">
      <c r="B16" s="1">
        <v>43800</v>
      </c>
      <c r="C16">
        <v>457</v>
      </c>
      <c r="D16">
        <v>5444</v>
      </c>
      <c r="E16">
        <v>1200</v>
      </c>
      <c r="G16" t="str">
        <f t="shared" si="0"/>
        <v>prosinec 2019</v>
      </c>
      <c r="H16" t="s">
        <v>17</v>
      </c>
      <c r="I16">
        <v>457</v>
      </c>
      <c r="J16">
        <v>5444</v>
      </c>
      <c r="K16">
        <v>1200</v>
      </c>
      <c r="O16" s="3" t="str">
        <f t="shared" si="1"/>
        <v>červen 2020</v>
      </c>
      <c r="Q16">
        <v>10</v>
      </c>
    </row>
    <row r="17" spans="2:17" x14ac:dyDescent="0.3">
      <c r="B17" s="1">
        <v>43831</v>
      </c>
      <c r="C17">
        <v>563</v>
      </c>
      <c r="D17">
        <v>6542</v>
      </c>
      <c r="E17">
        <v>1200</v>
      </c>
      <c r="G17" t="str">
        <f t="shared" si="0"/>
        <v>leden 2020</v>
      </c>
      <c r="H17" t="s">
        <v>18</v>
      </c>
      <c r="I17">
        <v>563</v>
      </c>
      <c r="J17">
        <v>6542</v>
      </c>
      <c r="K17">
        <v>1200</v>
      </c>
      <c r="O17" s="3" t="str">
        <f t="shared" si="1"/>
        <v>červenec 2020</v>
      </c>
      <c r="Q17">
        <v>11</v>
      </c>
    </row>
    <row r="18" spans="2:17" x14ac:dyDescent="0.3">
      <c r="B18" s="1">
        <v>43862</v>
      </c>
      <c r="C18">
        <v>669</v>
      </c>
      <c r="D18">
        <v>7640</v>
      </c>
      <c r="E18">
        <v>1200</v>
      </c>
      <c r="G18" t="str">
        <f t="shared" si="0"/>
        <v>únor 2020</v>
      </c>
      <c r="H18" t="s">
        <v>19</v>
      </c>
      <c r="I18">
        <v>669</v>
      </c>
      <c r="J18">
        <v>7640</v>
      </c>
      <c r="K18">
        <v>1200</v>
      </c>
      <c r="O18" s="3" t="str">
        <f t="shared" si="1"/>
        <v>srpen 2020</v>
      </c>
      <c r="Q18">
        <v>12</v>
      </c>
    </row>
    <row r="19" spans="2:17" x14ac:dyDescent="0.3">
      <c r="B19" s="1">
        <v>43891</v>
      </c>
      <c r="C19">
        <v>775</v>
      </c>
      <c r="D19">
        <v>8738</v>
      </c>
      <c r="E19">
        <v>1200</v>
      </c>
      <c r="G19" t="str">
        <f t="shared" si="0"/>
        <v>březen 2020</v>
      </c>
      <c r="H19" t="s">
        <v>20</v>
      </c>
      <c r="I19">
        <v>775</v>
      </c>
      <c r="J19">
        <v>8738</v>
      </c>
      <c r="K19">
        <v>1200</v>
      </c>
    </row>
    <row r="20" spans="2:17" x14ac:dyDescent="0.3">
      <c r="B20" s="1">
        <v>43922</v>
      </c>
      <c r="C20">
        <v>881</v>
      </c>
      <c r="D20">
        <v>9836</v>
      </c>
      <c r="E20">
        <v>1200</v>
      </c>
      <c r="G20" t="str">
        <f t="shared" si="0"/>
        <v>duben 2020</v>
      </c>
      <c r="H20" t="s">
        <v>21</v>
      </c>
      <c r="I20">
        <v>881</v>
      </c>
      <c r="J20">
        <v>9836</v>
      </c>
      <c r="K20">
        <v>1200</v>
      </c>
      <c r="O20" s="4" t="s">
        <v>27</v>
      </c>
    </row>
    <row r="21" spans="2:17" x14ac:dyDescent="0.3">
      <c r="B21" s="1">
        <v>43952</v>
      </c>
      <c r="C21">
        <v>987</v>
      </c>
      <c r="D21">
        <v>10934</v>
      </c>
      <c r="E21">
        <v>1200</v>
      </c>
      <c r="G21" t="str">
        <f t="shared" si="0"/>
        <v>květen 2020</v>
      </c>
      <c r="H21" t="s">
        <v>22</v>
      </c>
      <c r="I21">
        <v>987</v>
      </c>
      <c r="J21">
        <v>10934</v>
      </c>
      <c r="K21">
        <v>1200</v>
      </c>
      <c r="O21" t="str">
        <f ca="1">OFFSET($H$5,0,0,1,1)</f>
        <v>leden 2019</v>
      </c>
      <c r="P21" t="s">
        <v>31</v>
      </c>
    </row>
    <row r="22" spans="2:17" x14ac:dyDescent="0.3">
      <c r="B22" s="1">
        <v>43983</v>
      </c>
      <c r="C22">
        <v>1093</v>
      </c>
      <c r="D22">
        <v>12032</v>
      </c>
      <c r="E22">
        <v>1200</v>
      </c>
      <c r="G22" t="str">
        <f t="shared" si="0"/>
        <v>červen 2020</v>
      </c>
      <c r="H22" t="s">
        <v>23</v>
      </c>
      <c r="I22">
        <v>1093</v>
      </c>
      <c r="J22">
        <v>12032</v>
      </c>
      <c r="K22">
        <v>1200</v>
      </c>
      <c r="O22" t="str">
        <f ca="1">OFFSET($H$5,2,0)</f>
        <v>březen 2019</v>
      </c>
      <c r="P22" t="s">
        <v>32</v>
      </c>
    </row>
    <row r="23" spans="2:17" x14ac:dyDescent="0.3">
      <c r="B23" s="1">
        <v>44013</v>
      </c>
      <c r="C23">
        <v>254</v>
      </c>
      <c r="D23">
        <v>4561</v>
      </c>
      <c r="E23">
        <v>1200</v>
      </c>
      <c r="G23" t="str">
        <f t="shared" si="0"/>
        <v>červenec 2020</v>
      </c>
      <c r="H23" t="s">
        <v>24</v>
      </c>
      <c r="I23">
        <v>254</v>
      </c>
      <c r="J23">
        <v>4561</v>
      </c>
      <c r="K23">
        <v>1200</v>
      </c>
      <c r="O23">
        <f ca="1">OFFSET($H$5,2,3,1,1)</f>
        <v>800</v>
      </c>
      <c r="P23" t="s">
        <v>33</v>
      </c>
    </row>
    <row r="24" spans="2:17" x14ac:dyDescent="0.3">
      <c r="B24" s="1">
        <v>44044</v>
      </c>
      <c r="C24">
        <v>451</v>
      </c>
      <c r="D24">
        <v>4574</v>
      </c>
      <c r="E24">
        <v>1200</v>
      </c>
      <c r="G24" t="str">
        <f t="shared" si="0"/>
        <v>srpen 2020</v>
      </c>
      <c r="H24" t="s">
        <v>25</v>
      </c>
      <c r="I24">
        <v>451</v>
      </c>
      <c r="J24">
        <v>4574</v>
      </c>
      <c r="K24">
        <v>1200</v>
      </c>
    </row>
    <row r="25" spans="2:17" x14ac:dyDescent="0.3">
      <c r="B25" s="1">
        <v>44075</v>
      </c>
      <c r="C25">
        <v>211</v>
      </c>
      <c r="D25">
        <v>1541</v>
      </c>
      <c r="E25">
        <v>1200</v>
      </c>
      <c r="G25" t="str">
        <f t="shared" si="0"/>
        <v>září 2020</v>
      </c>
      <c r="H25" t="s">
        <v>26</v>
      </c>
      <c r="I25">
        <v>211</v>
      </c>
      <c r="J25">
        <v>1541</v>
      </c>
      <c r="K25">
        <v>1200</v>
      </c>
    </row>
    <row r="26" spans="2:17" x14ac:dyDescent="0.3">
      <c r="B26" s="1"/>
    </row>
    <row r="27" spans="2:17" x14ac:dyDescent="0.3">
      <c r="B27" s="1"/>
      <c r="N27" s="4" t="s">
        <v>34</v>
      </c>
    </row>
    <row r="28" spans="2:17" x14ac:dyDescent="0.3">
      <c r="N28" s="5" t="s">
        <v>35</v>
      </c>
    </row>
    <row r="29" spans="2:17" x14ac:dyDescent="0.3">
      <c r="N29">
        <f>SUM(blok)</f>
        <v>168446</v>
      </c>
      <c r="O29">
        <f t="array" ref="O29:Q50">blok</f>
        <v>145</v>
      </c>
      <c r="P29">
        <v>6666</v>
      </c>
      <c r="Q29">
        <v>1200</v>
      </c>
    </row>
    <row r="30" spans="2:17" x14ac:dyDescent="0.3">
      <c r="O30">
        <v>152</v>
      </c>
      <c r="P30">
        <v>5446</v>
      </c>
      <c r="Q30">
        <v>1200</v>
      </c>
    </row>
    <row r="31" spans="2:17" x14ac:dyDescent="0.3">
      <c r="O31">
        <v>455</v>
      </c>
      <c r="P31">
        <v>7500</v>
      </c>
      <c r="Q31">
        <v>800</v>
      </c>
    </row>
    <row r="32" spans="2:17" x14ac:dyDescent="0.3">
      <c r="O32">
        <v>245</v>
      </c>
      <c r="P32">
        <v>4587</v>
      </c>
      <c r="Q32">
        <v>1200</v>
      </c>
    </row>
    <row r="33" spans="15:17" x14ac:dyDescent="0.3">
      <c r="O33">
        <v>236</v>
      </c>
      <c r="P33">
        <v>4554</v>
      </c>
      <c r="Q33">
        <v>1200</v>
      </c>
    </row>
    <row r="34" spans="15:17" x14ac:dyDescent="0.3">
      <c r="O34">
        <v>258</v>
      </c>
      <c r="P34">
        <v>6325</v>
      </c>
      <c r="Q34">
        <v>1200</v>
      </c>
    </row>
    <row r="35" spans="15:17" x14ac:dyDescent="0.3">
      <c r="O35">
        <v>569</v>
      </c>
      <c r="P35">
        <v>5544</v>
      </c>
      <c r="Q35">
        <v>1200</v>
      </c>
    </row>
    <row r="36" spans="15:17" x14ac:dyDescent="0.3">
      <c r="O36">
        <v>541</v>
      </c>
      <c r="P36">
        <v>5787</v>
      </c>
      <c r="Q36">
        <v>1200</v>
      </c>
    </row>
    <row r="37" spans="15:17" x14ac:dyDescent="0.3">
      <c r="O37">
        <v>555</v>
      </c>
      <c r="P37">
        <v>4587</v>
      </c>
      <c r="Q37">
        <v>1200</v>
      </c>
    </row>
    <row r="38" spans="15:17" x14ac:dyDescent="0.3">
      <c r="O38">
        <v>432</v>
      </c>
      <c r="P38">
        <v>5632</v>
      </c>
      <c r="Q38">
        <v>1200</v>
      </c>
    </row>
    <row r="39" spans="15:17" x14ac:dyDescent="0.3">
      <c r="O39">
        <v>458</v>
      </c>
      <c r="P39">
        <v>4789</v>
      </c>
      <c r="Q39">
        <v>1200</v>
      </c>
    </row>
    <row r="40" spans="15:17" x14ac:dyDescent="0.3">
      <c r="O40">
        <v>457</v>
      </c>
      <c r="P40">
        <v>5444</v>
      </c>
      <c r="Q40">
        <v>1200</v>
      </c>
    </row>
    <row r="41" spans="15:17" x14ac:dyDescent="0.3">
      <c r="O41">
        <v>563</v>
      </c>
      <c r="P41">
        <v>6542</v>
      </c>
      <c r="Q41">
        <v>1200</v>
      </c>
    </row>
    <row r="42" spans="15:17" x14ac:dyDescent="0.3">
      <c r="O42">
        <v>669</v>
      </c>
      <c r="P42">
        <v>7640</v>
      </c>
      <c r="Q42">
        <v>1200</v>
      </c>
    </row>
    <row r="43" spans="15:17" x14ac:dyDescent="0.3">
      <c r="O43">
        <v>775</v>
      </c>
      <c r="P43">
        <v>8738</v>
      </c>
      <c r="Q43">
        <v>1200</v>
      </c>
    </row>
    <row r="44" spans="15:17" x14ac:dyDescent="0.3">
      <c r="O44">
        <v>881</v>
      </c>
      <c r="P44">
        <v>9836</v>
      </c>
      <c r="Q44">
        <v>1200</v>
      </c>
    </row>
    <row r="45" spans="15:17" x14ac:dyDescent="0.3">
      <c r="O45">
        <v>987</v>
      </c>
      <c r="P45">
        <v>10934</v>
      </c>
      <c r="Q45">
        <v>1200</v>
      </c>
    </row>
    <row r="46" spans="15:17" x14ac:dyDescent="0.3">
      <c r="O46">
        <v>1093</v>
      </c>
      <c r="P46">
        <v>12032</v>
      </c>
      <c r="Q46">
        <v>1200</v>
      </c>
    </row>
    <row r="47" spans="15:17" x14ac:dyDescent="0.3">
      <c r="O47">
        <v>254</v>
      </c>
      <c r="P47">
        <v>4561</v>
      </c>
      <c r="Q47">
        <v>1200</v>
      </c>
    </row>
    <row r="48" spans="15:17" x14ac:dyDescent="0.3">
      <c r="O48">
        <v>451</v>
      </c>
      <c r="P48">
        <v>4574</v>
      </c>
      <c r="Q48">
        <v>1200</v>
      </c>
    </row>
    <row r="49" spans="15:17" x14ac:dyDescent="0.3">
      <c r="O49">
        <v>211</v>
      </c>
      <c r="P49">
        <v>1541</v>
      </c>
      <c r="Q49">
        <v>1200</v>
      </c>
    </row>
    <row r="50" spans="15:17" x14ac:dyDescent="0.3">
      <c r="O50" t="e">
        <v>#N/A</v>
      </c>
      <c r="P50" t="e">
        <v>#N/A</v>
      </c>
      <c r="Q50" t="e">
        <v>#N/A</v>
      </c>
    </row>
  </sheetData>
  <pageMargins left="0.7" right="0.7" top="0.78740157499999996" bottom="0.78740157499999996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3</vt:i4>
      </vt:variant>
    </vt:vector>
  </HeadingPairs>
  <TitlesOfParts>
    <vt:vector size="5" baseType="lpstr">
      <vt:lpstr>DYNTAB</vt:lpstr>
      <vt:lpstr>Základy</vt:lpstr>
      <vt:lpstr>blok</vt:lpstr>
      <vt:lpstr>pocetmesicu</vt:lpstr>
      <vt:lpstr>zacatek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synek</dc:creator>
  <cp:lastModifiedBy>synek</cp:lastModifiedBy>
  <dcterms:created xsi:type="dcterms:W3CDTF">2020-04-07T13:29:31Z</dcterms:created>
  <dcterms:modified xsi:type="dcterms:W3CDTF">2020-04-07T18:55:05Z</dcterms:modified>
</cp:coreProperties>
</file>